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lisamcc\Desktop\"/>
    </mc:Choice>
  </mc:AlternateContent>
  <xr:revisionPtr revIDLastSave="0" documentId="8_{0B9A568D-19AB-48F0-813A-9B0BA7250AF6}" xr6:coauthVersionLast="47" xr6:coauthVersionMax="47" xr10:uidLastSave="{00000000-0000-0000-0000-000000000000}"/>
  <bookViews>
    <workbookView xWindow="28680" yWindow="-120" windowWidth="29040" windowHeight="15840" xr2:uid="{558B0391-166F-4323-A5E5-3205E20AD38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 r="C42" i="1"/>
  <c r="L41" i="1"/>
  <c r="E41" i="1"/>
  <c r="E40" i="1"/>
  <c r="E42" i="1" s="1"/>
  <c r="E39" i="1"/>
  <c r="E38" i="1"/>
  <c r="L34" i="1"/>
  <c r="D34" i="1"/>
  <c r="C34" i="1"/>
  <c r="E34" i="1" s="1"/>
  <c r="E33" i="1"/>
  <c r="D32" i="1"/>
  <c r="E32" i="1" s="1"/>
  <c r="E29" i="1"/>
  <c r="E28" i="1"/>
  <c r="C27" i="1"/>
  <c r="E27" i="1" s="1"/>
  <c r="D26" i="1"/>
  <c r="C26" i="1"/>
  <c r="E26" i="1" s="1"/>
  <c r="E23" i="1"/>
  <c r="E22" i="1"/>
  <c r="C21" i="1"/>
  <c r="E21" i="1" s="1"/>
  <c r="E20" i="1"/>
  <c r="L19" i="1"/>
  <c r="D19" i="1"/>
  <c r="D35" i="1" s="1"/>
  <c r="D44" i="1" s="1"/>
  <c r="D46" i="1" s="1"/>
  <c r="C19" i="1"/>
  <c r="E19" i="1" s="1"/>
  <c r="L18" i="1"/>
  <c r="C18" i="1"/>
  <c r="E18" i="1" s="1"/>
  <c r="L17" i="1"/>
  <c r="C17" i="1"/>
  <c r="E17" i="1" s="1"/>
  <c r="L16" i="1"/>
  <c r="L26" i="1" s="1"/>
  <c r="E16" i="1"/>
  <c r="C16" i="1"/>
  <c r="E15" i="1"/>
  <c r="E14" i="1"/>
  <c r="C14" i="1"/>
  <c r="C11" i="1"/>
  <c r="E11" i="1" s="1"/>
  <c r="E10" i="1"/>
  <c r="D9" i="1"/>
  <c r="C9" i="1"/>
  <c r="E9" i="1" s="1"/>
  <c r="E8" i="1"/>
  <c r="C8" i="1"/>
  <c r="D7" i="1"/>
  <c r="C7" i="1"/>
  <c r="C35" i="1" s="1"/>
  <c r="C44" i="1" s="1"/>
  <c r="C46" i="1" s="1"/>
  <c r="M5" i="1"/>
  <c r="L5" i="1"/>
  <c r="E7" i="1" l="1"/>
  <c r="E35" i="1" s="1"/>
  <c r="E44" i="1" s="1"/>
  <c r="E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McGonagle</author>
  </authors>
  <commentList>
    <comment ref="D9" authorId="0" shapeId="0" xr:uid="{7649DA73-4066-4A72-921E-46B8C5D69529}">
      <text>
        <r>
          <rPr>
            <b/>
            <sz val="9"/>
            <color indexed="81"/>
            <rFont val="Tahoma"/>
            <family val="2"/>
          </rPr>
          <t>Jennifer McGonagle:</t>
        </r>
        <r>
          <rPr>
            <sz val="9"/>
            <color indexed="81"/>
            <rFont val="Tahoma"/>
            <family val="2"/>
          </rPr>
          <t xml:space="preserve">
Per pupil element transfers to receving school</t>
        </r>
      </text>
    </comment>
    <comment ref="D11" authorId="0" shapeId="0" xr:uid="{0281A69A-E81A-4346-8B75-CB54C4AD53BF}">
      <text>
        <r>
          <rPr>
            <b/>
            <sz val="9"/>
            <color indexed="81"/>
            <rFont val="Tahoma"/>
            <family val="2"/>
          </rPr>
          <t>Jennifer McGonagle:</t>
        </r>
        <r>
          <rPr>
            <sz val="9"/>
            <color indexed="81"/>
            <rFont val="Tahoma"/>
            <family val="2"/>
          </rPr>
          <t xml:space="preserve">
no impact on number of classes so no additional cost</t>
        </r>
      </text>
    </comment>
    <comment ref="C15" authorId="0" shapeId="0" xr:uid="{BE6CAF6C-9281-43DF-B5FC-89483019126D}">
      <text>
        <r>
          <rPr>
            <b/>
            <sz val="9"/>
            <color indexed="81"/>
            <rFont val="Tahoma"/>
            <family val="2"/>
          </rPr>
          <t>Jennifer McGonagle:</t>
        </r>
        <r>
          <rPr>
            <sz val="9"/>
            <color indexed="81"/>
            <rFont val="Tahoma"/>
            <family val="2"/>
          </rPr>
          <t xml:space="preserve">
No rates charges in prior years so assumed rural rates relief applies</t>
        </r>
      </text>
    </comment>
    <comment ref="D16" authorId="0" shapeId="0" xr:uid="{89BF9446-16D2-4885-BF2C-9046A40801B4}">
      <text>
        <r>
          <rPr>
            <b/>
            <sz val="9"/>
            <color indexed="81"/>
            <rFont val="Tahoma"/>
            <family val="2"/>
          </rPr>
          <t>Jennifer McGonagle:</t>
        </r>
        <r>
          <rPr>
            <sz val="9"/>
            <color indexed="81"/>
            <rFont val="Tahoma"/>
            <family val="2"/>
          </rPr>
          <t xml:space="preserve">
Assumed no additional impact from 2 pupils</t>
        </r>
      </text>
    </comment>
    <comment ref="D17" authorId="0" shapeId="0" xr:uid="{CAAC6763-E77A-445F-A057-9130E7C0B68A}">
      <text>
        <r>
          <rPr>
            <b/>
            <sz val="9"/>
            <color indexed="81"/>
            <rFont val="Tahoma"/>
            <family val="2"/>
          </rPr>
          <t>Jennifer McGonagle:</t>
        </r>
        <r>
          <rPr>
            <sz val="9"/>
            <color indexed="81"/>
            <rFont val="Tahoma"/>
            <family val="2"/>
          </rPr>
          <t xml:space="preserve">
Assumed no additional impact from 2 pupils</t>
        </r>
      </text>
    </comment>
    <comment ref="D18" authorId="0" shapeId="0" xr:uid="{10BFAB4F-C7DB-461D-8520-D3D360B8F196}">
      <text>
        <r>
          <rPr>
            <b/>
            <sz val="9"/>
            <color indexed="81"/>
            <rFont val="Tahoma"/>
            <family val="2"/>
          </rPr>
          <t>Jennifer McGonagle:</t>
        </r>
        <r>
          <rPr>
            <sz val="9"/>
            <color indexed="81"/>
            <rFont val="Tahoma"/>
            <family val="2"/>
          </rPr>
          <t xml:space="preserve">
Assumed no additional impact from 2 pupils</t>
        </r>
      </text>
    </comment>
    <comment ref="D19" authorId="0" shapeId="0" xr:uid="{64BB877D-92D6-4337-84EE-1C63C711082C}">
      <text>
        <r>
          <rPr>
            <b/>
            <sz val="9"/>
            <color indexed="81"/>
            <rFont val="Tahoma"/>
            <family val="2"/>
          </rPr>
          <t>Jennifer McGonagle:</t>
        </r>
        <r>
          <rPr>
            <sz val="9"/>
            <color indexed="81"/>
            <rFont val="Tahoma"/>
            <family val="2"/>
          </rPr>
          <t xml:space="preserve">
Roll based element updated for 2 additional pupils</t>
        </r>
      </text>
    </comment>
    <comment ref="D21" authorId="0" shapeId="0" xr:uid="{833EC9E5-91C5-49FE-9492-2D7BB9380B11}">
      <text>
        <r>
          <rPr>
            <b/>
            <sz val="9"/>
            <color indexed="81"/>
            <rFont val="Tahoma"/>
            <family val="2"/>
          </rPr>
          <t>Jennifer McGonagle:</t>
        </r>
        <r>
          <rPr>
            <sz val="9"/>
            <color indexed="81"/>
            <rFont val="Tahoma"/>
            <family val="2"/>
          </rPr>
          <t xml:space="preserve">
Assumed no additional impact from 2 pupils</t>
        </r>
      </text>
    </comment>
    <comment ref="D26" authorId="0" shapeId="0" xr:uid="{9BBC2CE5-F505-4B01-8068-17A9997A5B5E}">
      <text>
        <r>
          <rPr>
            <b/>
            <sz val="9"/>
            <color indexed="81"/>
            <rFont val="Tahoma"/>
            <family val="2"/>
          </rPr>
          <t>Jennifer McGonagle:</t>
        </r>
        <r>
          <rPr>
            <sz val="9"/>
            <color indexed="81"/>
            <rFont val="Tahoma"/>
            <family val="2"/>
          </rPr>
          <t xml:space="preserve">
roll based element tranfsers with pupils</t>
        </r>
      </text>
    </comment>
    <comment ref="C38" authorId="0" shapeId="0" xr:uid="{0227E2D8-4307-4E3F-9AED-4AF295B4556C}">
      <text>
        <r>
          <rPr>
            <b/>
            <sz val="9"/>
            <color indexed="81"/>
            <rFont val="Tahoma"/>
            <family val="2"/>
          </rPr>
          <t>Jennifer McGonagle:</t>
        </r>
        <r>
          <rPr>
            <sz val="9"/>
            <color indexed="81"/>
            <rFont val="Tahoma"/>
            <family val="2"/>
          </rPr>
          <t xml:space="preserve">
P1-P5 meals are free (2 pupils are P1)</t>
        </r>
      </text>
    </comment>
    <comment ref="D38" authorId="0" shapeId="0" xr:uid="{BE93453B-BD6D-4F6F-A026-7F69D8AB5810}">
      <text>
        <r>
          <rPr>
            <b/>
            <sz val="9"/>
            <color indexed="81"/>
            <rFont val="Tahoma"/>
            <family val="2"/>
          </rPr>
          <t>Jennifer McGonagle:</t>
        </r>
        <r>
          <rPr>
            <sz val="9"/>
            <color indexed="81"/>
            <rFont val="Tahoma"/>
            <family val="2"/>
          </rPr>
          <t xml:space="preserve">
P1-P5 meals are free (2 pupils are P1)</t>
        </r>
      </text>
    </comment>
  </commentList>
</comments>
</file>

<file path=xl/sharedStrings.xml><?xml version="1.0" encoding="utf-8"?>
<sst xmlns="http://schemas.openxmlformats.org/spreadsheetml/2006/main" count="120" uniqueCount="112">
  <si>
    <t>Financial Template</t>
  </si>
  <si>
    <t>Table 1</t>
  </si>
  <si>
    <t>Column 1</t>
  </si>
  <si>
    <t>Column 2</t>
  </si>
  <si>
    <t>Column 3</t>
  </si>
  <si>
    <t>Column 4</t>
  </si>
  <si>
    <t>Column 5</t>
  </si>
  <si>
    <t>Column 6</t>
  </si>
  <si>
    <t>Column 7</t>
  </si>
  <si>
    <t>Row 1</t>
  </si>
  <si>
    <t>Current revenue costs for school proposed for closure</t>
  </si>
  <si>
    <t>Table 2</t>
  </si>
  <si>
    <t>Row 2</t>
  </si>
  <si>
    <r>
      <rPr>
        <b/>
        <sz val="11"/>
        <color indexed="8"/>
        <rFont val="Calibri"/>
        <family val="2"/>
      </rPr>
      <t>Name of School</t>
    </r>
    <r>
      <rPr>
        <sz val="11"/>
        <color theme="1"/>
        <rFont val="Calibri"/>
        <family val="2"/>
        <scheme val="minor"/>
      </rPr>
      <t xml:space="preserve">
Gergask Primary School</t>
    </r>
  </si>
  <si>
    <r>
      <rPr>
        <b/>
        <sz val="11"/>
        <color indexed="8"/>
        <rFont val="Calibri"/>
        <family val="2"/>
      </rPr>
      <t>Costs for full financial year (projected annual costs)</t>
    </r>
    <r>
      <rPr>
        <sz val="11"/>
        <color theme="1"/>
        <rFont val="Calibri"/>
        <family val="2"/>
        <scheme val="minor"/>
      </rPr>
      <t xml:space="preserve">
</t>
    </r>
  </si>
  <si>
    <r>
      <t xml:space="preserve">Additional financial impact on receiving school </t>
    </r>
    <r>
      <rPr>
        <sz val="11"/>
        <color theme="1"/>
        <rFont val="Calibri"/>
        <family val="2"/>
        <scheme val="minor"/>
      </rPr>
      <t>Newtonmore Primary School</t>
    </r>
  </si>
  <si>
    <r>
      <t xml:space="preserve">Annual recurring savings </t>
    </r>
    <r>
      <rPr>
        <sz val="11"/>
        <color theme="1"/>
        <rFont val="Calibri"/>
        <family val="2"/>
        <scheme val="minor"/>
      </rPr>
      <t>(column 2 minus column 3)</t>
    </r>
  </si>
  <si>
    <t>Capital costs</t>
  </si>
  <si>
    <t>School proposed for closure</t>
  </si>
  <si>
    <t>Receiving school</t>
  </si>
  <si>
    <t>Row 3</t>
  </si>
  <si>
    <t>School costs</t>
  </si>
  <si>
    <t>Capital Life Cycle cost - note 7</t>
  </si>
  <si>
    <t>Row 4</t>
  </si>
  <si>
    <t>Employee costs - note 1</t>
  </si>
  <si>
    <t>Third party contributions to capital costs</t>
  </si>
  <si>
    <t>Row 5</t>
  </si>
  <si>
    <t>teaching staff</t>
  </si>
  <si>
    <t>Row 6</t>
  </si>
  <si>
    <t>support staff</t>
  </si>
  <si>
    <t>Row 7</t>
  </si>
  <si>
    <t>teaching staff training (CPD etc)</t>
  </si>
  <si>
    <t>Row 8</t>
  </si>
  <si>
    <t>support staff training</t>
  </si>
  <si>
    <t>Row 9</t>
  </si>
  <si>
    <t>Supply costs - note 2</t>
  </si>
  <si>
    <t>Row 10</t>
  </si>
  <si>
    <t>Row 11</t>
  </si>
  <si>
    <t>Building costs:</t>
  </si>
  <si>
    <t>Row 12</t>
  </si>
  <si>
    <t>property insurance</t>
  </si>
  <si>
    <t>Table 3</t>
  </si>
  <si>
    <t>Row 13</t>
  </si>
  <si>
    <t>non domestic rates</t>
  </si>
  <si>
    <t>Annual Property costs incurred (moth-balling) until disposal</t>
  </si>
  <si>
    <t>Row 14</t>
  </si>
  <si>
    <t>water &amp; sewerage charges</t>
  </si>
  <si>
    <t>Row 15</t>
  </si>
  <si>
    <t>energy costs</t>
  </si>
  <si>
    <t>Row 16</t>
  </si>
  <si>
    <t>cleaning (contract or inhouse)</t>
  </si>
  <si>
    <t>Row 17</t>
  </si>
  <si>
    <t>building repair &amp; maintenance</t>
  </si>
  <si>
    <t>Row 18</t>
  </si>
  <si>
    <t>grounds maintenance</t>
  </si>
  <si>
    <t>Row 19</t>
  </si>
  <si>
    <t>facilities management costs - note 6</t>
  </si>
  <si>
    <t>security costs</t>
  </si>
  <si>
    <t>Row 20</t>
  </si>
  <si>
    <t>revenue costs arising from capital</t>
  </si>
  <si>
    <t>Row 21</t>
  </si>
  <si>
    <t>other</t>
  </si>
  <si>
    <t>Row 22</t>
  </si>
  <si>
    <t>facilities management costs</t>
  </si>
  <si>
    <t>Row 23</t>
  </si>
  <si>
    <t>School operational costs:</t>
  </si>
  <si>
    <t>Row 24</t>
  </si>
  <si>
    <t>learning materials</t>
  </si>
  <si>
    <t>TOTAL ANNUAL COST UNTIL DISPOSAL</t>
  </si>
  <si>
    <t>Row 25</t>
  </si>
  <si>
    <t>catering (contract or inhouse)</t>
  </si>
  <si>
    <t>Row 26</t>
  </si>
  <si>
    <t>SQA costs</t>
  </si>
  <si>
    <t>Row 27</t>
  </si>
  <si>
    <t>other school operational costs (e.g. licences)</t>
  </si>
  <si>
    <t>Row 28</t>
  </si>
  <si>
    <t>Row 29</t>
  </si>
  <si>
    <t>Transport costs: note 3</t>
  </si>
  <si>
    <t>Table 4</t>
  </si>
  <si>
    <t>Row 30</t>
  </si>
  <si>
    <t xml:space="preserve">home to school </t>
  </si>
  <si>
    <t>Non-recurring revenue costs</t>
  </si>
  <si>
    <t>Row 31</t>
  </si>
  <si>
    <t>other pupil transport costs</t>
  </si>
  <si>
    <t>Row 32</t>
  </si>
  <si>
    <t xml:space="preserve">staff travel </t>
  </si>
  <si>
    <t>TOTAL NON-RECURRING REVENUE COSTS</t>
  </si>
  <si>
    <t>Row 33</t>
  </si>
  <si>
    <t>SCHOOL COSTS SUB-TOTAL</t>
  </si>
  <si>
    <t>Row 34</t>
  </si>
  <si>
    <t>Row 35</t>
  </si>
  <si>
    <t>Income:</t>
  </si>
  <si>
    <t>Row 36</t>
  </si>
  <si>
    <t>Sale of meals</t>
  </si>
  <si>
    <t>Table 5</t>
  </si>
  <si>
    <t>Row 37</t>
  </si>
  <si>
    <t>Lets</t>
  </si>
  <si>
    <r>
      <rPr>
        <b/>
        <sz val="11"/>
        <color indexed="8"/>
        <rFont val="Calibri"/>
        <family val="2"/>
      </rPr>
      <t>Impact on GAE</t>
    </r>
    <r>
      <rPr>
        <sz val="11"/>
        <color theme="1"/>
        <rFont val="Calibri"/>
        <family val="2"/>
        <scheme val="minor"/>
      </rPr>
      <t xml:space="preserve"> - note 5</t>
    </r>
  </si>
  <si>
    <t>Row 38</t>
  </si>
  <si>
    <t>External care provider</t>
  </si>
  <si>
    <t>Row 39</t>
  </si>
  <si>
    <t xml:space="preserve">Other  </t>
  </si>
  <si>
    <t>GAE IMPACT</t>
  </si>
  <si>
    <t>Row 40</t>
  </si>
  <si>
    <t>SCHOOL INCOME SUB-TOTAL</t>
  </si>
  <si>
    <t>Row 41</t>
  </si>
  <si>
    <t>Row 42</t>
  </si>
  <si>
    <t>TOTAL COSTS MINUS INCOME FOR SCHOOL</t>
  </si>
  <si>
    <t>Row 43</t>
  </si>
  <si>
    <t>Row 44</t>
  </si>
  <si>
    <t>UNIT COST PER PUPIL PER YEAR</t>
  </si>
  <si>
    <t>Note: As Gergask PS is currently mothballed the costs in column 2 of table 1 above reflect the estimated costs of running the school if it were to reopen, as the school is currently mothballed these savings are already being realised.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</si>
</sst>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8" formatCode="&quot;£&quot;#,##0.00;[Red]\-&quot;£&quot;#,##0.00"/>
    <numFmt numFmtId="43" formatCode="_-* #,##0.00_-;\-* #,##0.00_-;_-* &quot;-&quot;??_-;_-@_-"/>
    <numFmt numFmtId="164" formatCode="_-* #,##0_-;\-* #,##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indexed="8"/>
      <name val="Calibri"/>
      <family val="2"/>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24994659260841701"/>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60">
    <xf numFmtId="0" fontId="0" fillId="0" borderId="0" xfId="0"/>
    <xf numFmtId="0" fontId="3" fillId="0" borderId="0" xfId="0" applyFont="1"/>
    <xf numFmtId="0" fontId="2" fillId="0" borderId="0" xfId="0" applyFont="1" applyAlignment="1">
      <alignment horizontal="center"/>
    </xf>
    <xf numFmtId="0" fontId="0" fillId="0" borderId="0" xfId="0" applyAlignment="1">
      <alignment horizontal="center"/>
    </xf>
    <xf numFmtId="0" fontId="2" fillId="0" borderId="0" xfId="0" applyFont="1" applyAlignment="1">
      <alignment wrapText="1"/>
    </xf>
    <xf numFmtId="0" fontId="0" fillId="0" borderId="0" xfId="0" applyAlignment="1">
      <alignment horizontal="center" wrapText="1"/>
    </xf>
    <xf numFmtId="0" fontId="0" fillId="0" borderId="1" xfId="0" applyBorder="1" applyAlignment="1">
      <alignment wrapText="1"/>
    </xf>
    <xf numFmtId="0" fontId="0" fillId="0" borderId="4" xfId="0" applyBorder="1" applyAlignment="1">
      <alignment wrapText="1"/>
    </xf>
    <xf numFmtId="0" fontId="2" fillId="0" borderId="5" xfId="0" applyFont="1" applyBorder="1" applyAlignment="1">
      <alignment wrapText="1"/>
    </xf>
    <xf numFmtId="0" fontId="2" fillId="0" borderId="4" xfId="0" applyFont="1" applyBorder="1" applyAlignment="1">
      <alignment horizontal="center" vertical="center" wrapText="1"/>
    </xf>
    <xf numFmtId="0" fontId="2" fillId="0" borderId="4" xfId="0" applyFont="1" applyBorder="1" applyAlignment="1">
      <alignment vertical="center"/>
    </xf>
    <xf numFmtId="0" fontId="5" fillId="0" borderId="1" xfId="0" applyFont="1" applyBorder="1" applyAlignment="1">
      <alignment wrapText="1"/>
    </xf>
    <xf numFmtId="0" fontId="0" fillId="2" borderId="4" xfId="0" applyFill="1" applyBorder="1" applyAlignment="1">
      <alignment wrapText="1"/>
    </xf>
    <xf numFmtId="0" fontId="2" fillId="2" borderId="4" xfId="0" applyFont="1" applyFill="1" applyBorder="1" applyAlignment="1">
      <alignment wrapText="1"/>
    </xf>
    <xf numFmtId="0" fontId="0" fillId="0" borderId="4" xfId="0" applyBorder="1"/>
    <xf numFmtId="5" fontId="0" fillId="0" borderId="4" xfId="1" applyNumberFormat="1" applyFont="1" applyBorder="1"/>
    <xf numFmtId="0" fontId="6" fillId="0" borderId="4" xfId="0" applyFont="1" applyBorder="1"/>
    <xf numFmtId="0" fontId="0" fillId="2" borderId="4" xfId="0" applyFill="1" applyBorder="1"/>
    <xf numFmtId="6" fontId="0" fillId="0" borderId="4" xfId="0" applyNumberFormat="1" applyBorder="1"/>
    <xf numFmtId="0" fontId="2" fillId="0" borderId="0" xfId="0" applyFont="1"/>
    <xf numFmtId="0" fontId="0" fillId="0" borderId="1" xfId="0" applyBorder="1"/>
    <xf numFmtId="0" fontId="0" fillId="0" borderId="3" xfId="0" applyBorder="1"/>
    <xf numFmtId="0" fontId="0" fillId="0" borderId="2" xfId="0" applyBorder="1"/>
    <xf numFmtId="0" fontId="2" fillId="0" borderId="1" xfId="0" applyFont="1" applyBorder="1"/>
    <xf numFmtId="6" fontId="0" fillId="0" borderId="7" xfId="0" applyNumberFormat="1" applyBorder="1"/>
    <xf numFmtId="0" fontId="0" fillId="0" borderId="8" xfId="0" applyBorder="1"/>
    <xf numFmtId="8" fontId="0" fillId="0" borderId="9" xfId="0" applyNumberFormat="1" applyBorder="1"/>
    <xf numFmtId="0" fontId="2" fillId="0" borderId="4" xfId="0" applyFont="1" applyBorder="1"/>
    <xf numFmtId="6" fontId="2" fillId="0" borderId="4" xfId="0" applyNumberFormat="1" applyFont="1" applyBorder="1"/>
    <xf numFmtId="6" fontId="0" fillId="0" borderId="9" xfId="1" applyNumberFormat="1" applyFont="1" applyBorder="1"/>
    <xf numFmtId="6" fontId="2" fillId="0" borderId="1" xfId="0" applyNumberFormat="1" applyFont="1" applyBorder="1"/>
    <xf numFmtId="6" fontId="2" fillId="0" borderId="9" xfId="0" applyNumberFormat="1" applyFont="1" applyBorder="1"/>
    <xf numFmtId="164" fontId="0" fillId="0" borderId="4" xfId="1" applyNumberFormat="1" applyFont="1" applyBorder="1" applyAlignment="1"/>
    <xf numFmtId="0" fontId="0" fillId="0" borderId="4" xfId="0" applyBorder="1"/>
    <xf numFmtId="0" fontId="0" fillId="0" borderId="0" xfId="0" applyAlignment="1">
      <alignment horizontal="center"/>
    </xf>
    <xf numFmtId="0" fontId="2" fillId="0" borderId="1" xfId="0" applyFon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 fillId="0" borderId="4" xfId="0" applyFont="1" applyBorder="1" applyAlignment="1">
      <alignment horizontal="left" wrapText="1"/>
    </xf>
    <xf numFmtId="0" fontId="0" fillId="0" borderId="4" xfId="0" applyBorder="1" applyAlignment="1">
      <alignment horizontal="left"/>
    </xf>
    <xf numFmtId="0" fontId="2" fillId="0" borderId="4" xfId="0" applyFont="1" applyBorder="1" applyAlignment="1">
      <alignment vertical="center" wrapText="1"/>
    </xf>
    <xf numFmtId="0" fontId="0" fillId="0" borderId="4" xfId="0" applyBorder="1" applyAlignment="1">
      <alignment vertical="center" wrapText="1"/>
    </xf>
    <xf numFmtId="0" fontId="2" fillId="0" borderId="1" xfId="0" applyFont="1"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2" fillId="0" borderId="0" xfId="0" applyFont="1"/>
    <xf numFmtId="0" fontId="0" fillId="0" borderId="0" xfId="0"/>
    <xf numFmtId="0" fontId="2" fillId="0" borderId="1" xfId="0"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1" xfId="0" applyBorder="1"/>
    <xf numFmtId="0" fontId="0" fillId="0" borderId="3" xfId="0" applyBorder="1"/>
    <xf numFmtId="0" fontId="0" fillId="0" borderId="2" xfId="0" applyBorder="1"/>
    <xf numFmtId="0" fontId="2" fillId="0" borderId="1" xfId="0" applyFont="1" applyBorder="1"/>
    <xf numFmtId="0" fontId="2" fillId="0" borderId="3" xfId="0" applyFont="1" applyBorder="1"/>
    <xf numFmtId="0" fontId="2" fillId="0" borderId="6" xfId="0" applyFont="1" applyBorder="1"/>
    <xf numFmtId="0" fontId="2" fillId="0" borderId="3" xfId="0" applyFont="1" applyBorder="1" applyAlignment="1">
      <alignment horizontal="center"/>
    </xf>
    <xf numFmtId="0" fontId="2" fillId="0" borderId="2" xfId="0" applyFont="1" applyBorder="1" applyAlignment="1">
      <alignment horizontal="center"/>
    </xf>
    <xf numFmtId="0" fontId="0" fillId="0" borderId="4" xfId="0" applyBorder="1" applyAlignment="1">
      <alignment horizontal="center"/>
    </xf>
    <xf numFmtId="0" fontId="2" fillId="0" borderId="4"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56515</xdr:colOff>
      <xdr:row>4</xdr:row>
      <xdr:rowOff>160020</xdr:rowOff>
    </xdr:from>
    <xdr:to>
      <xdr:col>26</xdr:col>
      <xdr:colOff>203838</xdr:colOff>
      <xdr:row>46</xdr:row>
      <xdr:rowOff>19696</xdr:rowOff>
    </xdr:to>
    <xdr:sp macro="" textlink="">
      <xdr:nvSpPr>
        <xdr:cNvPr id="2" name="TextBox 1">
          <a:extLst>
            <a:ext uri="{FF2B5EF4-FFF2-40B4-BE49-F238E27FC236}">
              <a16:creationId xmlns:a16="http://schemas.microsoft.com/office/drawing/2014/main" id="{CE77855D-EA16-4E60-B277-48EE4FC8B437}"/>
            </a:ext>
          </a:extLst>
        </xdr:cNvPr>
        <xdr:cNvSpPr txBox="1"/>
      </xdr:nvSpPr>
      <xdr:spPr>
        <a:xfrm>
          <a:off x="18392140" y="3055620"/>
          <a:ext cx="5633723" cy="7936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100" b="1">
              <a:effectLst/>
              <a:latin typeface="Arial"/>
              <a:ea typeface="Times New Roman"/>
              <a:cs typeface="Times New Roman"/>
            </a:rPr>
            <a:t>Notes</a:t>
          </a:r>
          <a:endParaRPr lang="en-GB" sz="1100" b="0">
            <a:effectLst/>
            <a:latin typeface="Arial"/>
            <a:ea typeface="Times New Roman"/>
            <a:cs typeface="Times New Roman"/>
          </a:endParaRPr>
        </a:p>
        <a:p>
          <a:pPr>
            <a:spcAft>
              <a:spcPts val="0"/>
            </a:spcAft>
          </a:pPr>
          <a:endParaRPr lang="en-GB" sz="1100" b="0">
            <a:effectLst/>
            <a:latin typeface="Arial"/>
            <a:ea typeface="Times New Roman"/>
            <a:cs typeface="Times New Roman"/>
          </a:endParaRPr>
        </a:p>
        <a:p>
          <a:pPr>
            <a:spcAft>
              <a:spcPts val="0"/>
            </a:spcAft>
          </a:pPr>
          <a:r>
            <a:rPr lang="en-GB" sz="1100" b="0">
              <a:effectLst/>
              <a:latin typeface="Arial"/>
              <a:ea typeface="Times New Roman"/>
              <a:cs typeface="Times New Roman"/>
            </a:rPr>
            <a:t>1.</a:t>
          </a:r>
          <a:r>
            <a:rPr lang="en-GB" sz="1100" b="0" baseline="0">
              <a:effectLst/>
              <a:latin typeface="Arial"/>
              <a:ea typeface="Times New Roman"/>
              <a:cs typeface="Times New Roman"/>
            </a:rPr>
            <a:t> </a:t>
          </a:r>
          <a:r>
            <a:rPr lang="en-GB" sz="1100">
              <a:effectLst/>
              <a:latin typeface="Arial"/>
              <a:ea typeface="Times New Roman"/>
              <a:cs typeface="Times New Roman"/>
            </a:rPr>
            <a:t>The total costs incurred for teaching staff (row 5) and support staff (row 6) are required to be included.  Column 2 should include the current costs for a full financial year for the school proposed for closure, and column 3 should include the </a:t>
          </a:r>
          <a:r>
            <a:rPr lang="en-GB" sz="1100" i="1">
              <a:effectLst/>
              <a:latin typeface="Arial"/>
              <a:ea typeface="Times New Roman"/>
              <a:cs typeface="Times New Roman"/>
            </a:rPr>
            <a:t>additional</a:t>
          </a:r>
          <a:r>
            <a:rPr lang="en-GB" sz="1100">
              <a:effectLst/>
              <a:latin typeface="Arial"/>
              <a:ea typeface="Times New Roman"/>
              <a:cs typeface="Times New Roman"/>
            </a:rPr>
            <a:t> cost to the receiving school as a result of staff transferring.  </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For teaching staff, this should include regular teachers, itinerant teachers, learning support teaching staff and special education (ASN) staff.</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Itinerant teaching staff includes central support services such as English as additional language support, hearing, visually impaired services, educational psychology services.  </a:t>
          </a:r>
        </a:p>
        <a:p>
          <a:pPr>
            <a:spcAft>
              <a:spcPts val="0"/>
            </a:spcAft>
          </a:pPr>
          <a:endParaRPr lang="en-GB" sz="1100">
            <a:effectLst/>
            <a:latin typeface="Arial"/>
            <a:ea typeface="Times New Roman"/>
            <a:cs typeface="Times New Roman"/>
          </a:endParaRPr>
        </a:p>
        <a:p>
          <a:pPr>
            <a:lnSpc>
              <a:spcPts val="1200"/>
            </a:lnSpc>
            <a:spcAft>
              <a:spcPts val="0"/>
            </a:spcAft>
          </a:pPr>
          <a:r>
            <a:rPr lang="en-GB" sz="1100">
              <a:effectLst/>
              <a:latin typeface="Arial"/>
              <a:ea typeface="Times New Roman"/>
              <a:cs typeface="Times New Roman"/>
            </a:rPr>
            <a:t>For support staff, this should include classroom assistants, administration staff and janitorial staff.</a:t>
          </a:r>
        </a:p>
        <a:p>
          <a:pPr>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For all staff the costs entered should include salary, NI and pension costs.</a:t>
          </a:r>
        </a:p>
        <a:p>
          <a:pPr>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If the school proposed for closure has less than 3 staff members, then the cumulative staff costs only should be given in row 5 (for both teaching and support staff), so as to avoid possible disclosure of indiviudal salaries.</a:t>
          </a:r>
        </a:p>
        <a:p>
          <a:pPr>
            <a:spcAft>
              <a:spcPts val="0"/>
            </a:spcAft>
          </a:pPr>
          <a:endParaRPr lang="en-GB" sz="1100">
            <a:effectLst/>
            <a:latin typeface="Arial"/>
            <a:ea typeface="Times New Roman"/>
            <a:cs typeface="Times New Roman"/>
          </a:endParaRPr>
        </a:p>
        <a:p>
          <a:pPr>
            <a:lnSpc>
              <a:spcPts val="1200"/>
            </a:lnSpc>
            <a:spcAft>
              <a:spcPts val="0"/>
            </a:spcAft>
          </a:pPr>
          <a:r>
            <a:rPr lang="en-GB" sz="1100">
              <a:effectLst/>
              <a:latin typeface="Arial"/>
              <a:ea typeface="Times New Roman"/>
              <a:cs typeface="Times New Roman"/>
            </a:rPr>
            <a:t>Training costs should be identified separately in rows 7 and 8.</a:t>
          </a:r>
        </a:p>
        <a:p>
          <a:pPr>
            <a:spcAft>
              <a:spcPts val="0"/>
            </a:spcAft>
          </a:pPr>
          <a:r>
            <a:rPr lang="en-GB" sz="1100">
              <a:effectLst/>
              <a:latin typeface="Arial"/>
              <a:ea typeface="Times New Roman"/>
              <a:cs typeface="Times New Roman"/>
            </a:rPr>
            <a:t> </a:t>
          </a:r>
        </a:p>
        <a:p>
          <a:pPr>
            <a:spcAft>
              <a:spcPts val="0"/>
            </a:spcAft>
          </a:pPr>
          <a:r>
            <a:rPr lang="en-GB" sz="1100">
              <a:effectLst/>
              <a:latin typeface="Arial"/>
              <a:ea typeface="Times New Roman"/>
              <a:cs typeface="Times New Roman"/>
            </a:rPr>
            <a:t>2.</a:t>
          </a:r>
          <a:r>
            <a:rPr lang="en-GB" sz="1100" baseline="0">
              <a:effectLst/>
              <a:latin typeface="Arial"/>
              <a:ea typeface="Times New Roman"/>
              <a:cs typeface="Times New Roman"/>
            </a:rPr>
            <a:t> </a:t>
          </a:r>
          <a:r>
            <a:rPr lang="en-GB" sz="1100">
              <a:effectLst/>
              <a:latin typeface="Arial"/>
              <a:ea typeface="Times New Roman"/>
              <a:cs typeface="Times New Roman"/>
            </a:rPr>
            <a:t>Supply costs to cover teaching and support staff.  This may be held in a central budget, be devolved or shared across the budgets.  </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3.</a:t>
          </a:r>
          <a:r>
            <a:rPr lang="en-GB" sz="1100" baseline="0">
              <a:effectLst/>
              <a:latin typeface="Arial"/>
              <a:ea typeface="Times New Roman"/>
              <a:cs typeface="Times New Roman"/>
            </a:rPr>
            <a:t> </a:t>
          </a:r>
          <a:r>
            <a:rPr lang="en-GB" sz="1100">
              <a:effectLst/>
              <a:latin typeface="Arial"/>
              <a:ea typeface="Times New Roman"/>
              <a:cs typeface="Times New Roman"/>
            </a:rPr>
            <a:t>‘Home to school’ pupil transport costs should include those school transport costs incurred in accordance with Council policy.  ‘Other pupil transport costs’ will cover costs incurred for the transport of pupils for activities such as swimming etc</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4.</a:t>
          </a:r>
          <a:r>
            <a:rPr lang="en-GB" sz="1100" baseline="0">
              <a:effectLst/>
              <a:latin typeface="Arial"/>
              <a:ea typeface="Times New Roman"/>
              <a:cs typeface="Times New Roman"/>
            </a:rPr>
            <a:t> </a:t>
          </a:r>
          <a:r>
            <a:rPr lang="en-GB" sz="1100">
              <a:effectLst/>
              <a:latin typeface="Arial"/>
              <a:ea typeface="Times New Roman"/>
              <a:cs typeface="Times New Roman"/>
            </a:rPr>
            <a:t>Row 30 of column 3 should include the additional transport costs related to the increased home to school transport arrangements that are put in place in accordance with Council policy.  This figure is therefore likely to be considerably higher than current costs.</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5.</a:t>
          </a:r>
          <a:r>
            <a:rPr lang="en-GB" sz="1100" baseline="0">
              <a:effectLst/>
              <a:latin typeface="Arial"/>
              <a:ea typeface="Times New Roman"/>
              <a:cs typeface="Times New Roman"/>
            </a:rPr>
            <a:t> This table is to capture the impact on the revenue support grant as a result of changes to GAE.  </a:t>
          </a:r>
          <a:r>
            <a:rPr lang="en-GB" sz="1100">
              <a:effectLst/>
              <a:latin typeface="Arial"/>
              <a:ea typeface="Times New Roman"/>
              <a:cs typeface="Times New Roman"/>
            </a:rPr>
            <a:t>Impact on GAE should consider the issues covered in the GAE section of the</a:t>
          </a:r>
          <a:r>
            <a:rPr lang="en-GB" sz="1100" baseline="0">
              <a:effectLst/>
              <a:latin typeface="Arial"/>
              <a:ea typeface="Times New Roman"/>
              <a:cs typeface="Times New Roman"/>
            </a:rPr>
            <a:t> </a:t>
          </a:r>
          <a:r>
            <a:rPr lang="en-GB" sz="1100">
              <a:effectLst/>
              <a:latin typeface="Arial"/>
              <a:ea typeface="Times New Roman"/>
              <a:cs typeface="Times New Roman"/>
            </a:rPr>
            <a:t>guidance document that accompany this template.</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6. Facilities management costs will include costs related to caretakering,</a:t>
          </a:r>
          <a:r>
            <a:rPr lang="en-GB" sz="1100" baseline="0">
              <a:effectLst/>
              <a:latin typeface="Arial"/>
              <a:ea typeface="Times New Roman"/>
              <a:cs typeface="Times New Roman"/>
            </a:rPr>
            <a:t> janitorial and security.</a:t>
          </a:r>
        </a:p>
        <a:p>
          <a:pPr>
            <a:spcAft>
              <a:spcPts val="0"/>
            </a:spcAft>
          </a:pPr>
          <a:endParaRPr lang="en-GB" sz="1100" baseline="0">
            <a:effectLst/>
            <a:latin typeface="Arial"/>
            <a:ea typeface="Times New Roman"/>
            <a:cs typeface="Times New Roman"/>
          </a:endParaRPr>
        </a:p>
        <a:p>
          <a:pPr>
            <a:lnSpc>
              <a:spcPts val="1200"/>
            </a:lnSpc>
            <a:spcAft>
              <a:spcPts val="0"/>
            </a:spcAft>
          </a:pPr>
          <a:r>
            <a:rPr lang="en-GB" sz="1100" baseline="0">
              <a:effectLst/>
              <a:latin typeface="Arial"/>
              <a:ea typeface="Times New Roman"/>
              <a:cs typeface="Times New Roman"/>
            </a:rPr>
            <a:t>7. The capital costs for the receiving school should be taken across the life cycle of the school in line with the life expectancy of that school.  The capital costs for the school proposed for closure should be taken across the same life cycle period.</a:t>
          </a:r>
          <a:endParaRPr lang="en-GB" sz="1100">
            <a:effectLst/>
            <a:latin typeface="Arial"/>
            <a:ea typeface="Times New Roman"/>
            <a:cs typeface="Times New Roman"/>
          </a:endParaRPr>
        </a:p>
        <a:p>
          <a:pPr>
            <a:spcAft>
              <a:spcPts val="0"/>
            </a:spcAft>
          </a:pPr>
          <a:endParaRPr lang="en-GB" sz="1100">
            <a:effectLst/>
            <a:latin typeface="Arial"/>
            <a:ea typeface="Times New Roman"/>
            <a:cs typeface="Times New Roman"/>
          </a:endParaRPr>
        </a:p>
        <a:p>
          <a:pPr>
            <a:spcAft>
              <a:spcPts val="0"/>
            </a:spcAft>
          </a:pPr>
          <a:endParaRPr lang="en-GB" sz="1100">
            <a:effectLst/>
            <a:latin typeface="Arial"/>
            <a:ea typeface="Times New Roman"/>
            <a:cs typeface="Times New Roman"/>
          </a:endParaRPr>
        </a:p>
        <a:p>
          <a:pPr>
            <a:lnSpc>
              <a:spcPts val="1400"/>
            </a:lnSpc>
          </a:pP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ighlandcouncil1.sharepoint.com/Sharepoint/Consultations/CURRENT%20CONSULTATIONS/Gergask/Documents/Gergask%20School%20Closure%20Proposal%20Financial%20Template%20July%202023%20full%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GAE Impact"/>
      <sheetName val="Operational Costs"/>
      <sheetName val="Transport"/>
      <sheetName val="Employee Costs"/>
      <sheetName val="Building Costs"/>
      <sheetName val="Sheet2"/>
    </sheetNames>
    <sheetDataSet>
      <sheetData sheetId="0"/>
      <sheetData sheetId="1">
        <row r="30">
          <cell r="M30">
            <v>-4513.7003381398281</v>
          </cell>
        </row>
      </sheetData>
      <sheetData sheetId="2">
        <row r="3">
          <cell r="C3">
            <v>1220</v>
          </cell>
        </row>
        <row r="10">
          <cell r="C10">
            <v>110</v>
          </cell>
        </row>
        <row r="28">
          <cell r="D28">
            <v>3500</v>
          </cell>
        </row>
        <row r="34">
          <cell r="D34">
            <v>13497.025</v>
          </cell>
        </row>
        <row r="37">
          <cell r="D37">
            <v>15000</v>
          </cell>
        </row>
      </sheetData>
      <sheetData sheetId="3">
        <row r="4">
          <cell r="P4">
            <v>15200</v>
          </cell>
        </row>
        <row r="10">
          <cell r="I10">
            <v>174</v>
          </cell>
        </row>
        <row r="15">
          <cell r="I15">
            <v>34</v>
          </cell>
        </row>
      </sheetData>
      <sheetData sheetId="4">
        <row r="3">
          <cell r="B3">
            <v>2</v>
          </cell>
        </row>
        <row r="7">
          <cell r="C7">
            <v>46564</v>
          </cell>
        </row>
        <row r="21">
          <cell r="C21">
            <v>117020.1</v>
          </cell>
        </row>
        <row r="47">
          <cell r="C47">
            <v>10649.3536</v>
          </cell>
        </row>
        <row r="54">
          <cell r="G54">
            <v>3.8</v>
          </cell>
        </row>
        <row r="55">
          <cell r="G55">
            <v>253.8</v>
          </cell>
        </row>
        <row r="60">
          <cell r="G60">
            <v>4022.1300000000006</v>
          </cell>
        </row>
      </sheetData>
      <sheetData sheetId="5">
        <row r="5">
          <cell r="G5">
            <v>240</v>
          </cell>
        </row>
        <row r="13">
          <cell r="M13">
            <v>1102</v>
          </cell>
        </row>
        <row r="18">
          <cell r="M18">
            <v>359</v>
          </cell>
        </row>
        <row r="23">
          <cell r="M23">
            <v>26481</v>
          </cell>
        </row>
        <row r="28">
          <cell r="M28">
            <v>9998</v>
          </cell>
        </row>
        <row r="38">
          <cell r="C38">
            <v>8587</v>
          </cell>
        </row>
        <row r="44">
          <cell r="D44">
            <v>139</v>
          </cell>
        </row>
        <row r="49">
          <cell r="D49">
            <v>11</v>
          </cell>
        </row>
        <row r="61">
          <cell r="C61">
            <v>4944</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06482-3CFD-42D2-8AAD-BD9E58D3A16C}">
  <dimension ref="A1:AB56"/>
  <sheetViews>
    <sheetView tabSelected="1" workbookViewId="0">
      <selection activeCell="A49" sqref="A49:K49"/>
    </sheetView>
  </sheetViews>
  <sheetFormatPr defaultRowHeight="14.5" x14ac:dyDescent="0.35"/>
  <cols>
    <col min="1" max="1" width="24.453125" customWidth="1"/>
    <col min="2" max="2" width="35.26953125" customWidth="1"/>
    <col min="3" max="3" width="17.7265625" customWidth="1"/>
    <col min="4" max="4" width="18.453125" customWidth="1"/>
    <col min="5" max="5" width="17.453125" customWidth="1"/>
  </cols>
  <sheetData>
    <row r="1" spans="1:28" ht="21" x14ac:dyDescent="0.5">
      <c r="A1" s="1" t="s">
        <v>0</v>
      </c>
    </row>
    <row r="2" spans="1:28" x14ac:dyDescent="0.35">
      <c r="A2" s="2" t="s">
        <v>1</v>
      </c>
      <c r="B2" s="3" t="s">
        <v>2</v>
      </c>
      <c r="C2" s="3" t="s">
        <v>3</v>
      </c>
      <c r="D2" s="3" t="s">
        <v>4</v>
      </c>
      <c r="E2" s="3" t="s">
        <v>5</v>
      </c>
      <c r="F2" s="3"/>
      <c r="G2" s="2"/>
      <c r="H2" s="34" t="s">
        <v>6</v>
      </c>
      <c r="I2" s="34"/>
      <c r="J2" s="34"/>
      <c r="K2" s="34"/>
      <c r="L2" s="3" t="s">
        <v>7</v>
      </c>
      <c r="M2" s="3" t="s">
        <v>8</v>
      </c>
      <c r="N2" s="3"/>
      <c r="O2" s="3"/>
      <c r="P2" s="3"/>
      <c r="Q2" s="3"/>
      <c r="R2" s="3"/>
      <c r="S2" s="3"/>
      <c r="T2" s="3"/>
      <c r="U2" s="3"/>
      <c r="V2" s="3"/>
      <c r="W2" s="3"/>
      <c r="X2" s="3"/>
      <c r="Y2" s="3"/>
      <c r="Z2" s="3"/>
      <c r="AA2" s="3"/>
      <c r="AB2" s="3"/>
    </row>
    <row r="3" spans="1:28" x14ac:dyDescent="0.35">
      <c r="A3" s="4" t="s">
        <v>9</v>
      </c>
      <c r="B3" s="35" t="s">
        <v>10</v>
      </c>
      <c r="C3" s="36"/>
      <c r="D3" s="37"/>
      <c r="E3" s="36"/>
      <c r="F3" s="5"/>
      <c r="G3" s="5"/>
      <c r="H3" s="38" t="s">
        <v>11</v>
      </c>
      <c r="I3" s="39"/>
      <c r="J3" s="39"/>
      <c r="K3" s="39"/>
      <c r="L3" s="39"/>
      <c r="M3" s="39"/>
      <c r="N3" s="4"/>
      <c r="O3" s="4"/>
      <c r="P3" s="4"/>
      <c r="Q3" s="4"/>
      <c r="R3" s="4"/>
      <c r="S3" s="4"/>
      <c r="T3" s="4"/>
      <c r="U3" s="4"/>
      <c r="V3" s="4"/>
      <c r="W3" s="4"/>
      <c r="X3" s="4"/>
      <c r="Y3" s="4"/>
      <c r="Z3" s="4"/>
      <c r="AA3" s="4"/>
      <c r="AB3" s="4"/>
    </row>
    <row r="4" spans="1:28" ht="72.5" x14ac:dyDescent="0.35">
      <c r="A4" s="4" t="s">
        <v>12</v>
      </c>
      <c r="B4" s="6" t="s">
        <v>13</v>
      </c>
      <c r="C4" s="7" t="s">
        <v>14</v>
      </c>
      <c r="D4" s="8" t="s">
        <v>15</v>
      </c>
      <c r="E4" s="8" t="s">
        <v>16</v>
      </c>
      <c r="F4" s="4"/>
      <c r="G4" s="4"/>
      <c r="H4" s="40" t="s">
        <v>17</v>
      </c>
      <c r="I4" s="41"/>
      <c r="J4" s="41"/>
      <c r="K4" s="41"/>
      <c r="L4" s="9" t="s">
        <v>18</v>
      </c>
      <c r="M4" s="10" t="s">
        <v>19</v>
      </c>
      <c r="N4" s="4"/>
      <c r="O4" s="4"/>
      <c r="P4" s="4"/>
      <c r="Q4" s="4"/>
      <c r="R4" s="4"/>
      <c r="S4" s="4"/>
      <c r="T4" s="4"/>
      <c r="U4" s="4"/>
      <c r="V4" s="4"/>
      <c r="W4" s="4"/>
      <c r="X4" s="4"/>
      <c r="Y4" s="4"/>
      <c r="Z4" s="4"/>
      <c r="AA4" s="4"/>
      <c r="AB4" s="4"/>
    </row>
    <row r="5" spans="1:28" x14ac:dyDescent="0.35">
      <c r="A5" s="4" t="s">
        <v>20</v>
      </c>
      <c r="B5" s="11" t="s">
        <v>21</v>
      </c>
      <c r="C5" s="12"/>
      <c r="D5" s="13"/>
      <c r="E5" s="13"/>
      <c r="F5" s="4"/>
      <c r="G5" s="4"/>
      <c r="H5" s="33" t="s">
        <v>22</v>
      </c>
      <c r="I5" s="33"/>
      <c r="J5" s="33"/>
      <c r="K5" s="33"/>
      <c r="L5" s="15">
        <f>'[1]Operational Costs'!D37</f>
        <v>15000</v>
      </c>
      <c r="M5" s="15">
        <f>'[1]Operational Costs'!E37</f>
        <v>0</v>
      </c>
      <c r="N5" s="4"/>
      <c r="O5" s="4"/>
      <c r="P5" s="4"/>
      <c r="Q5" s="4"/>
      <c r="R5" s="4"/>
      <c r="S5" s="4"/>
      <c r="T5" s="4"/>
      <c r="U5" s="4"/>
      <c r="V5" s="4"/>
      <c r="W5" s="4"/>
      <c r="X5" s="4"/>
      <c r="Y5" s="4"/>
      <c r="Z5" s="4"/>
      <c r="AA5" s="4"/>
      <c r="AB5" s="4"/>
    </row>
    <row r="6" spans="1:28" x14ac:dyDescent="0.35">
      <c r="A6" s="4" t="s">
        <v>23</v>
      </c>
      <c r="B6" s="16" t="s">
        <v>24</v>
      </c>
      <c r="C6" s="17"/>
      <c r="D6" s="17"/>
      <c r="E6" s="17"/>
      <c r="H6" s="14" t="s">
        <v>25</v>
      </c>
      <c r="I6" s="14"/>
      <c r="J6" s="14"/>
      <c r="K6" s="14"/>
      <c r="L6" s="14"/>
      <c r="M6" s="14"/>
    </row>
    <row r="7" spans="1:28" x14ac:dyDescent="0.35">
      <c r="A7" s="4" t="s">
        <v>26</v>
      </c>
      <c r="B7" s="14" t="s">
        <v>27</v>
      </c>
      <c r="C7" s="18">
        <f>ROUND('[1]Employee Costs'!C21,0)</f>
        <v>117020</v>
      </c>
      <c r="D7" s="18">
        <f>'[1]Employee Costs'!C7</f>
        <v>46564</v>
      </c>
      <c r="E7" s="18">
        <f>C7-D7</f>
        <v>70456</v>
      </c>
      <c r="H7" s="45"/>
      <c r="I7" s="46"/>
      <c r="J7" s="46"/>
      <c r="K7" s="46"/>
    </row>
    <row r="8" spans="1:28" x14ac:dyDescent="0.35">
      <c r="A8" s="4" t="s">
        <v>28</v>
      </c>
      <c r="B8" s="14" t="s">
        <v>29</v>
      </c>
      <c r="C8" s="18">
        <f>ROUND('[1]Employee Costs'!C47,0)</f>
        <v>10649</v>
      </c>
      <c r="D8" s="18">
        <v>0</v>
      </c>
      <c r="E8" s="18">
        <f t="shared" ref="E8:E11" si="0">C8-D8</f>
        <v>10649</v>
      </c>
    </row>
    <row r="9" spans="1:28" x14ac:dyDescent="0.35">
      <c r="A9" s="4" t="s">
        <v>30</v>
      </c>
      <c r="B9" s="14" t="s">
        <v>31</v>
      </c>
      <c r="C9" s="18">
        <f>'[1]Employee Costs'!G55</f>
        <v>253.8</v>
      </c>
      <c r="D9" s="18">
        <f>ROUND('[1]Employee Costs'!G54*'[1]Employee Costs'!B3,0)</f>
        <v>8</v>
      </c>
      <c r="E9" s="18">
        <f t="shared" si="0"/>
        <v>245.8</v>
      </c>
    </row>
    <row r="10" spans="1:28" x14ac:dyDescent="0.35">
      <c r="A10" s="4" t="s">
        <v>32</v>
      </c>
      <c r="B10" s="14" t="s">
        <v>33</v>
      </c>
      <c r="C10" s="18">
        <v>0</v>
      </c>
      <c r="D10" s="18">
        <v>0</v>
      </c>
      <c r="E10" s="18">
        <f t="shared" si="0"/>
        <v>0</v>
      </c>
    </row>
    <row r="11" spans="1:28" x14ac:dyDescent="0.35">
      <c r="A11" s="4" t="s">
        <v>34</v>
      </c>
      <c r="B11" s="14" t="s">
        <v>35</v>
      </c>
      <c r="C11" s="18">
        <f>ROUND('[1]Employee Costs'!G60,0)</f>
        <v>4022</v>
      </c>
      <c r="D11" s="18">
        <v>0</v>
      </c>
      <c r="E11" s="18">
        <f t="shared" si="0"/>
        <v>4022</v>
      </c>
    </row>
    <row r="12" spans="1:28" x14ac:dyDescent="0.35">
      <c r="A12" s="4" t="s">
        <v>36</v>
      </c>
      <c r="B12" s="14"/>
      <c r="C12" s="14"/>
      <c r="D12" s="14"/>
      <c r="E12" s="14"/>
    </row>
    <row r="13" spans="1:28" x14ac:dyDescent="0.35">
      <c r="A13" s="4" t="s">
        <v>37</v>
      </c>
      <c r="B13" s="16" t="s">
        <v>38</v>
      </c>
      <c r="C13" s="17"/>
      <c r="D13" s="17"/>
      <c r="E13" s="17"/>
    </row>
    <row r="14" spans="1:28" x14ac:dyDescent="0.35">
      <c r="A14" s="4" t="s">
        <v>39</v>
      </c>
      <c r="B14" s="14" t="s">
        <v>40</v>
      </c>
      <c r="C14" s="18">
        <f>'[1]Building Costs'!G5</f>
        <v>240</v>
      </c>
      <c r="D14" s="18">
        <v>0</v>
      </c>
      <c r="E14" s="18">
        <f t="shared" ref="E14:E23" si="1">C14-D14</f>
        <v>240</v>
      </c>
      <c r="H14" s="19" t="s">
        <v>41</v>
      </c>
    </row>
    <row r="15" spans="1:28" x14ac:dyDescent="0.35">
      <c r="A15" s="4" t="s">
        <v>42</v>
      </c>
      <c r="B15" s="14" t="s">
        <v>43</v>
      </c>
      <c r="C15" s="18">
        <v>0</v>
      </c>
      <c r="D15" s="18">
        <v>0</v>
      </c>
      <c r="E15" s="18">
        <f t="shared" si="1"/>
        <v>0</v>
      </c>
      <c r="H15" s="47" t="s">
        <v>44</v>
      </c>
      <c r="I15" s="48"/>
      <c r="J15" s="48"/>
      <c r="K15" s="48"/>
      <c r="L15" s="49"/>
    </row>
    <row r="16" spans="1:28" x14ac:dyDescent="0.35">
      <c r="A16" s="4" t="s">
        <v>45</v>
      </c>
      <c r="B16" s="14" t="s">
        <v>46</v>
      </c>
      <c r="C16" s="18">
        <f>'[1]Building Costs'!M13</f>
        <v>1102</v>
      </c>
      <c r="D16" s="18">
        <v>0</v>
      </c>
      <c r="E16" s="18">
        <f t="shared" si="1"/>
        <v>1102</v>
      </c>
      <c r="H16" s="20" t="s">
        <v>40</v>
      </c>
      <c r="I16" s="21"/>
      <c r="J16" s="21"/>
      <c r="K16" s="22"/>
      <c r="L16" s="18">
        <f>C14</f>
        <v>240</v>
      </c>
    </row>
    <row r="17" spans="1:12" x14ac:dyDescent="0.35">
      <c r="A17" s="4" t="s">
        <v>47</v>
      </c>
      <c r="B17" s="14" t="s">
        <v>48</v>
      </c>
      <c r="C17" s="18">
        <f>'[1]Building Costs'!M23</f>
        <v>26481</v>
      </c>
      <c r="D17" s="18">
        <v>0</v>
      </c>
      <c r="E17" s="18">
        <f t="shared" si="1"/>
        <v>26481</v>
      </c>
      <c r="H17" s="20" t="s">
        <v>43</v>
      </c>
      <c r="I17" s="21"/>
      <c r="J17" s="21"/>
      <c r="K17" s="22"/>
      <c r="L17" s="18">
        <f>C15</f>
        <v>0</v>
      </c>
    </row>
    <row r="18" spans="1:12" x14ac:dyDescent="0.35">
      <c r="A18" s="4" t="s">
        <v>49</v>
      </c>
      <c r="B18" s="14" t="s">
        <v>50</v>
      </c>
      <c r="C18" s="18">
        <f>'[1]Building Costs'!C38</f>
        <v>8587</v>
      </c>
      <c r="D18" s="18">
        <v>0</v>
      </c>
      <c r="E18" s="18">
        <f t="shared" si="1"/>
        <v>8587</v>
      </c>
      <c r="H18" s="20" t="s">
        <v>46</v>
      </c>
      <c r="I18" s="21"/>
      <c r="J18" s="21"/>
      <c r="K18" s="22"/>
      <c r="L18" s="18">
        <f>'[1]Building Costs'!M18</f>
        <v>359</v>
      </c>
    </row>
    <row r="19" spans="1:12" x14ac:dyDescent="0.35">
      <c r="A19" s="4" t="s">
        <v>51</v>
      </c>
      <c r="B19" s="14" t="s">
        <v>52</v>
      </c>
      <c r="C19" s="18">
        <f>'[1]Building Costs'!D44</f>
        <v>139</v>
      </c>
      <c r="D19" s="18">
        <f>'[1]Building Costs'!D49</f>
        <v>11</v>
      </c>
      <c r="E19" s="18">
        <f t="shared" si="1"/>
        <v>128</v>
      </c>
      <c r="H19" s="20" t="s">
        <v>48</v>
      </c>
      <c r="I19" s="21"/>
      <c r="J19" s="21"/>
      <c r="K19" s="22"/>
      <c r="L19" s="18">
        <f>'[1]Building Costs'!M28</f>
        <v>9998</v>
      </c>
    </row>
    <row r="20" spans="1:12" x14ac:dyDescent="0.35">
      <c r="A20" s="4" t="s">
        <v>53</v>
      </c>
      <c r="B20" s="14" t="s">
        <v>54</v>
      </c>
      <c r="C20" s="18">
        <v>0</v>
      </c>
      <c r="D20" s="18">
        <v>0</v>
      </c>
      <c r="E20" s="18">
        <f t="shared" si="1"/>
        <v>0</v>
      </c>
      <c r="H20" s="20" t="s">
        <v>50</v>
      </c>
      <c r="I20" s="21"/>
      <c r="J20" s="21"/>
      <c r="K20" s="22"/>
      <c r="L20" s="18">
        <v>0</v>
      </c>
    </row>
    <row r="21" spans="1:12" x14ac:dyDescent="0.35">
      <c r="A21" s="4" t="s">
        <v>55</v>
      </c>
      <c r="B21" s="14" t="s">
        <v>56</v>
      </c>
      <c r="C21" s="18">
        <f>'[1]Building Costs'!C61</f>
        <v>4944</v>
      </c>
      <c r="D21" s="18">
        <v>0</v>
      </c>
      <c r="E21" s="18">
        <f t="shared" si="1"/>
        <v>4944</v>
      </c>
      <c r="H21" s="20" t="s">
        <v>57</v>
      </c>
      <c r="I21" s="21"/>
      <c r="J21" s="21"/>
      <c r="K21" s="22"/>
      <c r="L21" s="18">
        <v>0</v>
      </c>
    </row>
    <row r="22" spans="1:12" x14ac:dyDescent="0.35">
      <c r="A22" s="4" t="s">
        <v>58</v>
      </c>
      <c r="B22" s="14" t="s">
        <v>59</v>
      </c>
      <c r="C22" s="18">
        <v>0</v>
      </c>
      <c r="D22" s="18">
        <v>0</v>
      </c>
      <c r="E22" s="18">
        <f t="shared" si="1"/>
        <v>0</v>
      </c>
      <c r="H22" s="20" t="s">
        <v>52</v>
      </c>
      <c r="I22" s="21"/>
      <c r="J22" s="21"/>
      <c r="K22" s="22"/>
      <c r="L22" s="18">
        <v>0</v>
      </c>
    </row>
    <row r="23" spans="1:12" x14ac:dyDescent="0.35">
      <c r="A23" s="4" t="s">
        <v>60</v>
      </c>
      <c r="B23" s="14" t="s">
        <v>61</v>
      </c>
      <c r="C23" s="18">
        <v>0</v>
      </c>
      <c r="D23" s="18">
        <v>0</v>
      </c>
      <c r="E23" s="18">
        <f t="shared" si="1"/>
        <v>0</v>
      </c>
      <c r="H23" s="20" t="s">
        <v>54</v>
      </c>
      <c r="I23" s="21"/>
      <c r="J23" s="21"/>
      <c r="K23" s="22"/>
      <c r="L23" s="18">
        <v>0</v>
      </c>
    </row>
    <row r="24" spans="1:12" x14ac:dyDescent="0.35">
      <c r="A24" s="4" t="s">
        <v>62</v>
      </c>
      <c r="B24" s="14"/>
      <c r="C24" s="14"/>
      <c r="D24" s="14"/>
      <c r="E24" s="14"/>
      <c r="H24" s="50" t="s">
        <v>63</v>
      </c>
      <c r="I24" s="51"/>
      <c r="J24" s="51"/>
      <c r="K24" s="52"/>
      <c r="L24" s="18">
        <v>0</v>
      </c>
    </row>
    <row r="25" spans="1:12" x14ac:dyDescent="0.35">
      <c r="A25" s="4" t="s">
        <v>64</v>
      </c>
      <c r="B25" s="16" t="s">
        <v>65</v>
      </c>
      <c r="C25" s="17"/>
      <c r="D25" s="17"/>
      <c r="E25" s="17"/>
      <c r="H25" s="50" t="s">
        <v>61</v>
      </c>
      <c r="I25" s="51"/>
      <c r="J25" s="51"/>
      <c r="K25" s="52"/>
      <c r="L25" s="18">
        <v>0</v>
      </c>
    </row>
    <row r="26" spans="1:12" ht="15" thickBot="1" x14ac:dyDescent="0.4">
      <c r="A26" s="4" t="s">
        <v>66</v>
      </c>
      <c r="B26" s="14" t="s">
        <v>67</v>
      </c>
      <c r="C26" s="18">
        <f>'[1]Operational Costs'!C3</f>
        <v>1220</v>
      </c>
      <c r="D26" s="18">
        <f>'[1]Operational Costs'!C10</f>
        <v>110</v>
      </c>
      <c r="E26" s="18">
        <f t="shared" ref="E26:E29" si="2">C26-D26</f>
        <v>1110</v>
      </c>
      <c r="H26" s="53" t="s">
        <v>68</v>
      </c>
      <c r="I26" s="54"/>
      <c r="J26" s="54"/>
      <c r="K26" s="55"/>
      <c r="L26" s="24">
        <f>SUM(L16:L25)</f>
        <v>10597</v>
      </c>
    </row>
    <row r="27" spans="1:12" x14ac:dyDescent="0.35">
      <c r="A27" s="4" t="s">
        <v>69</v>
      </c>
      <c r="B27" s="14" t="s">
        <v>70</v>
      </c>
      <c r="C27" s="18">
        <f>'[1]Operational Costs'!D34</f>
        <v>13497.025</v>
      </c>
      <c r="D27" s="18">
        <v>0</v>
      </c>
      <c r="E27" s="18">
        <f t="shared" si="2"/>
        <v>13497.025</v>
      </c>
    </row>
    <row r="28" spans="1:12" x14ac:dyDescent="0.35">
      <c r="A28" s="4" t="s">
        <v>71</v>
      </c>
      <c r="B28" s="14" t="s">
        <v>72</v>
      </c>
      <c r="C28" s="18">
        <v>0</v>
      </c>
      <c r="D28" s="18">
        <v>0</v>
      </c>
      <c r="E28" s="18">
        <f t="shared" si="2"/>
        <v>0</v>
      </c>
    </row>
    <row r="29" spans="1:12" x14ac:dyDescent="0.35">
      <c r="A29" s="4" t="s">
        <v>73</v>
      </c>
      <c r="B29" s="14" t="s">
        <v>74</v>
      </c>
      <c r="C29" s="18">
        <v>0</v>
      </c>
      <c r="D29" s="18">
        <v>0</v>
      </c>
      <c r="E29" s="18">
        <f t="shared" si="2"/>
        <v>0</v>
      </c>
    </row>
    <row r="30" spans="1:12" x14ac:dyDescent="0.35">
      <c r="A30" s="4" t="s">
        <v>75</v>
      </c>
      <c r="B30" s="14"/>
      <c r="C30" s="14"/>
      <c r="D30" s="14"/>
      <c r="E30" s="14"/>
    </row>
    <row r="31" spans="1:12" x14ac:dyDescent="0.35">
      <c r="A31" s="4" t="s">
        <v>76</v>
      </c>
      <c r="B31" s="16" t="s">
        <v>77</v>
      </c>
      <c r="C31" s="17"/>
      <c r="D31" s="17"/>
      <c r="E31" s="17"/>
      <c r="H31" s="19" t="s">
        <v>78</v>
      </c>
    </row>
    <row r="32" spans="1:12" x14ac:dyDescent="0.35">
      <c r="A32" s="4" t="s">
        <v>79</v>
      </c>
      <c r="B32" s="14" t="s">
        <v>80</v>
      </c>
      <c r="C32" s="18">
        <v>0</v>
      </c>
      <c r="D32" s="18">
        <f>[1]Transport!P4</f>
        <v>15200</v>
      </c>
      <c r="E32" s="18">
        <f t="shared" ref="E32:E34" si="3">C32-D32</f>
        <v>-15200</v>
      </c>
      <c r="H32" s="47" t="s">
        <v>81</v>
      </c>
      <c r="I32" s="56"/>
      <c r="J32" s="56"/>
      <c r="K32" s="56"/>
      <c r="L32" s="57"/>
    </row>
    <row r="33" spans="1:12" ht="15" thickBot="1" x14ac:dyDescent="0.4">
      <c r="A33" s="4" t="s">
        <v>82</v>
      </c>
      <c r="B33" s="14" t="s">
        <v>83</v>
      </c>
      <c r="C33" s="18">
        <v>0</v>
      </c>
      <c r="D33" s="18">
        <v>0</v>
      </c>
      <c r="E33" s="18">
        <f t="shared" si="3"/>
        <v>0</v>
      </c>
      <c r="H33" s="50"/>
      <c r="I33" s="51"/>
      <c r="J33" s="51"/>
      <c r="K33" s="52"/>
      <c r="L33" s="25"/>
    </row>
    <row r="34" spans="1:12" ht="15" thickBot="1" x14ac:dyDescent="0.4">
      <c r="A34" s="4" t="s">
        <v>84</v>
      </c>
      <c r="B34" s="14" t="s">
        <v>85</v>
      </c>
      <c r="C34" s="18">
        <f>[1]Transport!I10</f>
        <v>174</v>
      </c>
      <c r="D34" s="18">
        <f>[1]Transport!I15</f>
        <v>34</v>
      </c>
      <c r="E34" s="18">
        <f t="shared" si="3"/>
        <v>140</v>
      </c>
      <c r="H34" s="53" t="s">
        <v>86</v>
      </c>
      <c r="I34" s="54"/>
      <c r="J34" s="54"/>
      <c r="K34" s="55"/>
      <c r="L34" s="26">
        <f>'[1]Operational Costs'!D28</f>
        <v>3500</v>
      </c>
    </row>
    <row r="35" spans="1:12" x14ac:dyDescent="0.35">
      <c r="A35" s="4" t="s">
        <v>87</v>
      </c>
      <c r="B35" s="27" t="s">
        <v>88</v>
      </c>
      <c r="C35" s="28">
        <f>SUM(C5:C34)</f>
        <v>188328.82499999998</v>
      </c>
      <c r="D35" s="28">
        <f t="shared" ref="D35:E35" si="4">SUM(D5:D34)</f>
        <v>61927</v>
      </c>
      <c r="E35" s="28">
        <f t="shared" si="4"/>
        <v>126401.82500000001</v>
      </c>
    </row>
    <row r="36" spans="1:12" x14ac:dyDescent="0.35">
      <c r="A36" s="4" t="s">
        <v>89</v>
      </c>
      <c r="B36" s="14"/>
      <c r="C36" s="14"/>
      <c r="D36" s="14"/>
      <c r="E36" s="14"/>
    </row>
    <row r="37" spans="1:12" x14ac:dyDescent="0.35">
      <c r="A37" s="4" t="s">
        <v>90</v>
      </c>
      <c r="B37" s="14" t="s">
        <v>91</v>
      </c>
      <c r="C37" s="17"/>
      <c r="D37" s="17"/>
      <c r="E37" s="17"/>
    </row>
    <row r="38" spans="1:12" x14ac:dyDescent="0.35">
      <c r="A38" s="4" t="s">
        <v>92</v>
      </c>
      <c r="B38" s="14" t="s">
        <v>93</v>
      </c>
      <c r="C38" s="18">
        <v>0</v>
      </c>
      <c r="D38" s="18">
        <v>0</v>
      </c>
      <c r="E38" s="18">
        <f t="shared" ref="E38:E41" si="5">C38-D38</f>
        <v>0</v>
      </c>
      <c r="H38" s="19" t="s">
        <v>94</v>
      </c>
    </row>
    <row r="39" spans="1:12" x14ac:dyDescent="0.35">
      <c r="A39" s="4" t="s">
        <v>95</v>
      </c>
      <c r="B39" s="14" t="s">
        <v>96</v>
      </c>
      <c r="C39" s="18">
        <v>0</v>
      </c>
      <c r="D39" s="18">
        <v>0</v>
      </c>
      <c r="E39" s="18">
        <f t="shared" si="5"/>
        <v>0</v>
      </c>
      <c r="H39" s="58" t="s">
        <v>97</v>
      </c>
      <c r="I39" s="58"/>
      <c r="J39" s="58"/>
      <c r="K39" s="58"/>
      <c r="L39" s="14"/>
    </row>
    <row r="40" spans="1:12" ht="15" thickBot="1" x14ac:dyDescent="0.4">
      <c r="A40" s="4" t="s">
        <v>98</v>
      </c>
      <c r="B40" s="14" t="s">
        <v>99</v>
      </c>
      <c r="C40" s="18">
        <v>0</v>
      </c>
      <c r="D40" s="18">
        <v>0</v>
      </c>
      <c r="E40" s="18">
        <f t="shared" si="5"/>
        <v>0</v>
      </c>
      <c r="H40" s="33"/>
      <c r="I40" s="33"/>
      <c r="J40" s="33"/>
      <c r="K40" s="33"/>
      <c r="L40" s="25"/>
    </row>
    <row r="41" spans="1:12" ht="15" thickBot="1" x14ac:dyDescent="0.4">
      <c r="A41" s="4" t="s">
        <v>100</v>
      </c>
      <c r="B41" s="14" t="s">
        <v>101</v>
      </c>
      <c r="C41" s="18">
        <v>0</v>
      </c>
      <c r="D41" s="18">
        <v>0</v>
      </c>
      <c r="E41" s="18">
        <f t="shared" si="5"/>
        <v>0</v>
      </c>
      <c r="H41" s="59" t="s">
        <v>102</v>
      </c>
      <c r="I41" s="59"/>
      <c r="J41" s="59"/>
      <c r="K41" s="53"/>
      <c r="L41" s="29">
        <f>'[1]GAE Impact'!M30</f>
        <v>-4513.7003381398281</v>
      </c>
    </row>
    <row r="42" spans="1:12" x14ac:dyDescent="0.35">
      <c r="A42" s="4" t="s">
        <v>103</v>
      </c>
      <c r="B42" s="27" t="s">
        <v>104</v>
      </c>
      <c r="C42" s="27">
        <f>SUM(C38:C41)</f>
        <v>0</v>
      </c>
      <c r="D42" s="27">
        <f t="shared" ref="D42" si="6">SUM(D38:D41)</f>
        <v>0</v>
      </c>
      <c r="E42" s="28">
        <f>SUM(E38:E41)</f>
        <v>0</v>
      </c>
    </row>
    <row r="43" spans="1:12" ht="15" thickBot="1" x14ac:dyDescent="0.4">
      <c r="A43" s="4" t="s">
        <v>105</v>
      </c>
      <c r="B43" s="14"/>
      <c r="C43" s="14"/>
      <c r="D43" s="14"/>
      <c r="E43" s="25"/>
    </row>
    <row r="44" spans="1:12" ht="15" thickBot="1" x14ac:dyDescent="0.4">
      <c r="A44" s="4" t="s">
        <v>106</v>
      </c>
      <c r="B44" s="23" t="s">
        <v>107</v>
      </c>
      <c r="C44" s="28">
        <f>C35+C42</f>
        <v>188328.82499999998</v>
      </c>
      <c r="D44" s="30">
        <f>D35+D42</f>
        <v>61927</v>
      </c>
      <c r="E44" s="31">
        <f>E35+E42</f>
        <v>126401.82500000001</v>
      </c>
    </row>
    <row r="45" spans="1:12" x14ac:dyDescent="0.35">
      <c r="A45" s="4" t="s">
        <v>108</v>
      </c>
    </row>
    <row r="46" spans="1:12" x14ac:dyDescent="0.35">
      <c r="A46" s="4" t="s">
        <v>109</v>
      </c>
      <c r="B46" s="23" t="s">
        <v>110</v>
      </c>
      <c r="C46" s="32">
        <f>C44/2</f>
        <v>94164.412499999991</v>
      </c>
      <c r="D46" s="32">
        <f t="shared" ref="D46:E46" si="7">D44/2</f>
        <v>30963.5</v>
      </c>
      <c r="E46" s="32">
        <f t="shared" si="7"/>
        <v>63200.912500000006</v>
      </c>
    </row>
    <row r="47" spans="1:12" x14ac:dyDescent="0.35">
      <c r="A47" s="4"/>
    </row>
    <row r="48" spans="1:12" x14ac:dyDescent="0.35">
      <c r="A48" s="4"/>
    </row>
    <row r="49" spans="1:11" x14ac:dyDescent="0.35">
      <c r="A49" s="42" t="s">
        <v>111</v>
      </c>
      <c r="B49" s="43"/>
      <c r="C49" s="43"/>
      <c r="D49" s="43"/>
      <c r="E49" s="43"/>
      <c r="F49" s="43"/>
      <c r="G49" s="43"/>
      <c r="H49" s="43"/>
      <c r="I49" s="43"/>
      <c r="J49" s="43"/>
      <c r="K49" s="44"/>
    </row>
    <row r="50" spans="1:11" x14ac:dyDescent="0.35">
      <c r="A50" s="4"/>
    </row>
    <row r="51" spans="1:11" x14ac:dyDescent="0.35">
      <c r="A51" s="4"/>
    </row>
    <row r="52" spans="1:11" x14ac:dyDescent="0.35">
      <c r="A52" s="4"/>
    </row>
    <row r="53" spans="1:11" x14ac:dyDescent="0.35">
      <c r="A53" s="4"/>
    </row>
    <row r="54" spans="1:11" x14ac:dyDescent="0.35">
      <c r="A54" s="4"/>
    </row>
    <row r="55" spans="1:11" x14ac:dyDescent="0.35">
      <c r="A55" s="4"/>
    </row>
    <row r="56" spans="1:11" x14ac:dyDescent="0.35">
      <c r="A56" s="4"/>
    </row>
  </sheetData>
  <mergeCells count="18">
    <mergeCell ref="A49:K49"/>
    <mergeCell ref="H7:K7"/>
    <mergeCell ref="H15:L15"/>
    <mergeCell ref="H24:K24"/>
    <mergeCell ref="H25:K25"/>
    <mergeCell ref="H26:K26"/>
    <mergeCell ref="H32:L32"/>
    <mergeCell ref="H33:K33"/>
    <mergeCell ref="H34:K34"/>
    <mergeCell ref="H39:K39"/>
    <mergeCell ref="H40:K40"/>
    <mergeCell ref="H41:K41"/>
    <mergeCell ref="H5:K5"/>
    <mergeCell ref="H2:K2"/>
    <mergeCell ref="B3:C3"/>
    <mergeCell ref="D3:E3"/>
    <mergeCell ref="H3:M3"/>
    <mergeCell ref="H4:K4"/>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412E1C67C026418D80FA300B97A166" ma:contentTypeVersion="5" ma:contentTypeDescription="Create a new document." ma:contentTypeScope="" ma:versionID="285366694a89fe0c4045c5fd2da775a3">
  <xsd:schema xmlns:xsd="http://www.w3.org/2001/XMLSchema" xmlns:xs="http://www.w3.org/2001/XMLSchema" xmlns:p="http://schemas.microsoft.com/office/2006/metadata/properties" xmlns:ns2="9f211c2b-ba20-4f96-8b0b-3e9a606802a2" xmlns:ns3="6cb61138-232e-4c51-a15b-4b92007dcc35" targetNamespace="http://schemas.microsoft.com/office/2006/metadata/properties" ma:root="true" ma:fieldsID="bc38d27a6d0aba9b52ebe9a32bcb5f40" ns2:_="" ns3:_="">
    <xsd:import namespace="9f211c2b-ba20-4f96-8b0b-3e9a606802a2"/>
    <xsd:import namespace="6cb61138-232e-4c51-a15b-4b92007dcc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211c2b-ba20-4f96-8b0b-3e9a606802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b61138-232e-4c51-a15b-4b92007dcc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FEB518-203D-4A76-9A2F-675005541BE7}">
  <ds:schemaRefs>
    <ds:schemaRef ds:uri="http://schemas.openxmlformats.org/package/2006/metadata/core-properties"/>
    <ds:schemaRef ds:uri="6cb61138-232e-4c51-a15b-4b92007dcc35"/>
    <ds:schemaRef ds:uri="http://schemas.microsoft.com/office/2006/metadata/properties"/>
    <ds:schemaRef ds:uri="http://schemas.microsoft.com/office/2006/documentManagement/types"/>
    <ds:schemaRef ds:uri="http://www.w3.org/XML/1998/namespace"/>
    <ds:schemaRef ds:uri="http://purl.org/dc/elements/1.1/"/>
    <ds:schemaRef ds:uri="http://purl.org/dc/dcmitype/"/>
    <ds:schemaRef ds:uri="9f211c2b-ba20-4f96-8b0b-3e9a606802a2"/>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AACCA357-E085-4FCA-998D-5F9F6DE5F8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211c2b-ba20-4f96-8b0b-3e9a606802a2"/>
    <ds:schemaRef ds:uri="6cb61138-232e-4c51-a15b-4b92007dcc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22CD97-D529-47F9-8A75-471D18752D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Jackson</dc:creator>
  <cp:lastModifiedBy>Lisa MacDonald (Service Delivery)</cp:lastModifiedBy>
  <dcterms:created xsi:type="dcterms:W3CDTF">2023-07-27T11:03:16Z</dcterms:created>
  <dcterms:modified xsi:type="dcterms:W3CDTF">2023-09-15T17:11:16Z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0x010100E4412E1C67C026418D80FA300B97A166</vt:lpwstr>
  </property>
  <property fmtid="{D5CDD505-2E9C-101B-9397-08002B2CF9AE}" pid="3" name="Order">
    <vt:r8>2066600</vt:r8>
  </property>
</Properties>
</file>